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7.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<sst xmlns="http://schemas.openxmlformats.org/spreadsheetml/2006/main" count="117" uniqueCount="106">
  <si>
    <t>ФОРМА ОТЧЕТНОСТИ</t>
  </si>
  <si>
    <t>организации, выполняющей функции управления многоквартирным домом, перед</t>
  </si>
  <si>
    <t>государственными учреждениями города Москвы инженерными службами</t>
  </si>
  <si>
    <t xml:space="preserve">по состоянию на </t>
  </si>
  <si>
    <t xml:space="preserve">Ставка план.-норм. расхода по категории* МКД (руб.) 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</si>
  <si>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</si>
  <si>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</si>
  <si>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</si>
  <si>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 по договору, (руб.)</t>
  </si>
  <si>
    <t>в год</t>
  </si>
  <si>
    <t>в квартал</t>
  </si>
  <si>
    <t>в месяц</t>
  </si>
  <si>
    <t>Ι</t>
  </si>
  <si>
    <t>ΙΙ</t>
  </si>
  <si>
    <t>Характеристика МКД</t>
  </si>
  <si>
    <t>Общая площадь без учета летних помещений, кв.м</t>
  </si>
  <si>
    <t>в том числе</t>
  </si>
  <si>
    <t>ΙΙΙ</t>
  </si>
  <si>
    <t>Общ. площадь жилых помещений</t>
  </si>
  <si>
    <t>Общая площадь нежил. помещений</t>
  </si>
  <si>
    <t>ΙV</t>
  </si>
  <si>
    <t>Общая площадь жилых помещений в МКД, (кв.м.)</t>
  </si>
  <si>
    <t>Площадь земельного участка в общем имуществе МКД, (кв.м.)</t>
  </si>
  <si>
    <t>Ставка на содержание земельного участка**, (руб.)</t>
  </si>
  <si>
    <t>Серия МКД/год постройки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</si>
  <si>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</si>
  <si>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</si>
  <si>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</si>
  <si>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</si>
  <si>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</si>
  <si>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</si>
  <si>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</si>
  <si>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</si>
  <si>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(руб.)</t>
  </si>
  <si>
    <t>2.</t>
  </si>
  <si>
    <t>Фактически поступило из бюджета города за отчетный период, (руб.)</t>
  </si>
  <si>
    <t>3.</t>
  </si>
  <si>
    <t>Разница между суммой по договору на предоставление бюджетных субсидий и фактически полученной суммой из бюджета города, (руб.)</t>
  </si>
  <si>
    <t>4.</t>
  </si>
  <si>
    <t>В том числе (из строки 5) использовано средств, полученных из бюджета города (строка 2) за отчетный период, всего: (руб.)</t>
  </si>
  <si>
    <t>всего</t>
  </si>
  <si>
    <t>Примечание</t>
  </si>
  <si>
    <t>собственными силами</t>
  </si>
  <si>
    <t>с привлечением сторонней организации</t>
  </si>
  <si>
    <t>(причины невыполнения)</t>
  </si>
  <si>
    <t>4а</t>
  </si>
  <si>
    <t>4б</t>
  </si>
  <si>
    <t>5.</t>
  </si>
  <si>
    <t>С П Р А В О Ч Н О:</t>
  </si>
  <si>
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период - всего, (руб.)   в том числе</t>
  </si>
  <si>
    <t>В том числе:</t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</si>
  <si>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</si>
  <si>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</si>
  <si>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</si>
  <si>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 нарастающим итогом с начала года, руб., в том числе за отчетный квартал, руб.</t>
  </si>
  <si>
    <t>5.3.</t>
  </si>
  <si>
    <t>Работы по сбору и вывозу мусора ТБО, нарастающим итогом с начала года, руб., в том числе за отчетный квартал, руб.</t>
  </si>
  <si>
    <t>5.4.</t>
  </si>
  <si>
    <t>Работы по сбору и вывозу мусора КГМ, нарастающим итогом с начала года, руб., в том числе за отчетный квартал, руб.</t>
  </si>
  <si>
    <t>5.5.</t>
  </si>
  <si>
    <t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</si>
  <si>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</si>
  <si>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</si>
  <si>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</si>
  <si>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 xml:space="preserve">Работы по техническому обслуживанию, текущему ремонту и содержанию лифтового оборудования,  входящего в состав общего имущества МКД, нарастающим итогом с начала года, руб., в том числе за отчетный квартал, руб. </t>
  </si>
  <si>
    <t>5.8.</t>
  </si>
  <si>
    <t xml:space="preserve">Работы по содержанию и ППР систем противопожарной безопасности,  входящих в состав общего имущества МКД, нарастающим итогом с начала года, руб., в том числе за отчетный квартал, руб. </t>
  </si>
  <si>
    <t>5.9.</t>
  </si>
  <si>
    <t xml:space="preserve">Работы по содержанию и ППР систем вентиляции и газоходов,  входящих в состав общего имущества МКД, нарастающим итогом с начала года, руб., в том числе за отчетный квартал, руб. </t>
  </si>
  <si>
    <t>5.10.</t>
  </si>
  <si>
    <t xml:space="preserve">Работы по содержанию и ППР систем газораспределения и газового оборудования,  входящих в состав общего имущества МКД, нарастающим итогом с начала года, руб., в том числе за отчетный квартал, руб. </t>
  </si>
  <si>
    <t>5.11.</t>
  </si>
  <si>
    <t xml:space="preserve">Внеплановые и аварийные работы по востановлению общего имущества МКД, нарастающим итогом с начала года, руб., в том числе за отчетный квартал, руб. </t>
  </si>
  <si>
    <t>5.12.</t>
  </si>
  <si>
    <t xml:space="preserve"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 </t>
  </si>
  <si>
    <t>5.13.</t>
  </si>
  <si>
    <t xml:space="preserve">Расходы за воду, потребленную на общедомовые нужды, нарастающим итогом с начала года, руб., в том числе за отчетный квартал, руб. </t>
  </si>
  <si>
    <t>5.14.</t>
  </si>
  <si>
    <t xml:space="preserve">Прочие работы по содержанию и ремонту общего имущества МКД нарастающим итогом с начала года, руб., в том числе за отчетный квартал, руб. </t>
  </si>
  <si>
    <t>5.15.</t>
  </si>
  <si>
    <t xml:space="preserve">Работы по уборке и содержанию земельного участка и объектов благоустройства и озеленения, входящих в состав общего имущества МКД нарастающим итогом с начала года, руб., в том числе за отчетный квартал, руб. 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</si>
  <si>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</si>
  <si>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 (руб.):</t>
  </si>
  <si>
    <t>всего в год</t>
  </si>
  <si>
    <t>в квартал:</t>
  </si>
  <si>
    <t>в т.ч. приходящаяся на жилые помещения в МКД,   (руб.):</t>
  </si>
  <si>
    <t>Примечание:    * категория дома с учетом видов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</si>
  <si>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</t>
  </si>
  <si>
    <t>на содержание земельного участка, установленная Правительством Москвы (с поправочными коэффициентами)</t>
  </si>
  <si>
    <t>мп</t>
  </si>
  <si>
    <t>1964-2009</t>
  </si>
  <si>
    <t>4-22</t>
  </si>
  <si>
    <t>Приложение № 3 к договору</t>
  </si>
  <si>
    <r>
      <t xml:space="preserve"> административных округов СЗАО, </t>
    </r>
    <r>
      <rPr>
        <b/>
        <u val="single"/>
        <sz val="7"/>
        <rFont val="Tahoma"/>
        <family val="2"/>
      </rPr>
      <t>район Северное Тушино</t>
    </r>
  </si>
  <si>
    <r>
      <t>Управляющая организация (УО) __</t>
    </r>
    <r>
      <rPr>
        <b/>
        <u val="single"/>
        <sz val="7"/>
        <rFont val="Tahoma"/>
        <family val="2"/>
      </rPr>
      <t>ГУП ДЕЗ  Северное Тушино</t>
    </r>
    <r>
      <rPr>
        <b/>
        <sz val="7"/>
        <rFont val="Tahoma"/>
        <family val="2"/>
      </rPr>
      <t>________________________________________</t>
    </r>
  </si>
  <si>
    <t>Справочно:Бюджетные субсидии на отопление помещений,руб.</t>
  </si>
  <si>
    <t>Справочно: в том числе субсидируется</t>
  </si>
  <si>
    <t>Директор ГУП ДЕЗ "Северное Тушино"</t>
  </si>
  <si>
    <t>Гл. бухгалтер ГУП ДЕЗ "Северное Тушино"</t>
  </si>
  <si>
    <t>_______________</t>
  </si>
  <si>
    <t>М.И. Иванов</t>
  </si>
  <si>
    <t>Л.В. Роенко</t>
  </si>
  <si>
    <t xml:space="preserve">от 06.02.2012г. № 5  </t>
  </si>
  <si>
    <t xml:space="preserve"> 01.07.2012</t>
  </si>
  <si>
    <r>
      <t xml:space="preserve"> (за отчетный период - квартал, </t>
    </r>
    <r>
      <rPr>
        <b/>
        <u val="single"/>
        <sz val="7"/>
        <rFont val="Tahoma"/>
        <family val="2"/>
      </rPr>
      <t>полугодие,</t>
    </r>
    <r>
      <rPr>
        <b/>
        <sz val="7"/>
        <rFont val="Tahoma"/>
        <family val="2"/>
      </rPr>
      <t xml:space="preserve"> 9 месяцев, год /нужное подчеркнуть/)</t>
    </r>
  </si>
  <si>
    <t>Дополнительное соглашение №1 от 23.04.2012 г. к Договору №5 от 06.02.2012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</si>
</sst>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4">
    <font>
      <sz val="10"/>
      <name val="Arial"/>
      <family val="0"/>
    </font>
    <font>
      <sz val="7"/>
      <name val="Tahoma"/>
      <family val="2"/>
    </font>
    <font>
      <b/>
      <i/>
      <sz val="7"/>
      <name val="Arial"/>
      <family val="2"/>
    </font>
    <font>
      <b/>
      <sz val="7"/>
      <name val="Tahoma"/>
      <family val="2"/>
    </font>
    <font>
      <b/>
      <u val="single"/>
      <sz val="7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79" fontId="1" fillId="0" borderId="0" xfId="58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24" borderId="0" xfId="0" applyFont="1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79" fontId="1" fillId="0" borderId="0" xfId="58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9" fontId="3" fillId="0" borderId="0" xfId="0" applyNumberFormat="1" applyFont="1" applyBorder="1" applyAlignment="1">
      <alignment horizontal="left" vertical="center" wrapText="1"/>
    </xf>
    <xf numFmtId="43" fontId="3" fillId="0" borderId="0" xfId="0" applyNumberFormat="1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58" applyNumberFormat="1" applyFont="1" applyBorder="1" applyAlignment="1">
      <alignment horizontal="right" vertical="center"/>
    </xf>
    <xf numFmtId="4" fontId="1" fillId="0" borderId="10" xfId="58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79" fontId="1" fillId="0" borderId="10" xfId="58" applyFont="1" applyBorder="1" applyAlignment="1">
      <alignment horizontal="center" vertical="center"/>
    </xf>
    <xf numFmtId="179" fontId="1" fillId="0" borderId="10" xfId="58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9" fontId="1" fillId="0" borderId="10" xfId="58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4" fontId="1" fillId="0" borderId="10" xfId="58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center"/>
    </xf>
    <xf numFmtId="179" fontId="1" fillId="0" borderId="24" xfId="58" applyFont="1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179" fontId="1" fillId="0" borderId="26" xfId="58" applyFon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right" vertical="center" wrapText="1"/>
    </xf>
    <xf numFmtId="179" fontId="1" fillId="0" borderId="19" xfId="58" applyFont="1" applyBorder="1" applyAlignment="1">
      <alignment horizontal="center" vertical="center"/>
    </xf>
    <xf numFmtId="179" fontId="1" fillId="0" borderId="23" xfId="58" applyFont="1" applyBorder="1" applyAlignment="1">
      <alignment horizontal="center" vertical="center"/>
    </xf>
    <xf numFmtId="179" fontId="1" fillId="0" borderId="18" xfId="58" applyFont="1" applyBorder="1" applyAlignment="1">
      <alignment horizontal="center" vertical="center"/>
    </xf>
    <xf numFmtId="179" fontId="1" fillId="0" borderId="19" xfId="58" applyFont="1" applyFill="1" applyBorder="1" applyAlignment="1">
      <alignment horizontal="right" vertical="center" wrapText="1"/>
    </xf>
    <xf numFmtId="179" fontId="1" fillId="0" borderId="18" xfId="58" applyFont="1" applyFill="1" applyBorder="1" applyAlignment="1">
      <alignment horizontal="right" vertical="center" wrapText="1"/>
    </xf>
    <xf numFmtId="179" fontId="1" fillId="0" borderId="28" xfId="58" applyFont="1" applyFill="1" applyBorder="1" applyAlignment="1">
      <alignment horizontal="right" vertical="center" wrapText="1"/>
    </xf>
    <xf numFmtId="0" fontId="0" fillId="0" borderId="29" xfId="0" applyFill="1" applyBorder="1" applyAlignment="1">
      <alignment horizontal="right" vertical="center" wrapText="1"/>
    </xf>
    <xf numFmtId="179" fontId="1" fillId="0" borderId="11" xfId="58" applyFont="1" applyBorder="1" applyAlignment="1">
      <alignment horizontal="center" vertical="center"/>
    </xf>
    <xf numFmtId="17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Downloads\&#1057;&#1059;&#1041;&#1057;&#1048;&#1044;&#1048;&#1048;%202010\&#1053;&#1086;&#1074;&#1099;&#1077;%20&#1092;&#1086;&#1088;&#1084;&#1099;%202010&#1075;\&#1057;&#1059;&#1041;&#1057;&#1048;&#1044;&#1048;&#1048;\&#1048;&#1090;&#1086;&#1075;&#1086;&#1074;&#1072;&#1103;%20&#1092;&#1086;&#1088;&#1084;&#1072;%20&#1086;&#1090;&#1095;&#1077;&#1090;&#1085;&#1086;&#1089;&#1090;&#1080;%20&#1085;&#1072;%20&#1087;&#1088;&#1077;&#1076;&#1086;&#1089;&#1090;&#1072;&#1074;&#1083;&#1077;&#1085;&#1080;&#1077;%20&#1089;&#1091;&#1073;&#1089;&#1080;&#1076;&#1080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Свод"/>
    </sheetNames>
    <sheetDataSet>
      <sheetData sheetId="1">
        <row r="7">
          <cell r="P7">
            <v>0</v>
          </cell>
          <cell r="Q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5">
      <selection activeCell="C30" sqref="C30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7.28125" style="0" customWidth="1"/>
    <col min="4" max="4" width="9.00390625" style="0" customWidth="1"/>
    <col min="5" max="5" width="9.7109375" style="0" customWidth="1"/>
    <col min="6" max="6" width="6.00390625" style="45" customWidth="1"/>
    <col min="7" max="7" width="15.00390625" style="45" customWidth="1"/>
    <col min="8" max="8" width="6.57421875" style="0" customWidth="1"/>
    <col min="9" max="9" width="11.28125" style="0" customWidth="1"/>
    <col min="10" max="10" width="8.140625" style="0" customWidth="1"/>
    <col min="11" max="11" width="10.8515625" style="0" customWidth="1"/>
    <col min="12" max="12" width="8.140625" style="0" customWidth="1"/>
    <col min="13" max="13" width="11.421875" style="0" customWidth="1"/>
    <col min="14" max="14" width="6.5742187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39"/>
      <c r="G1" s="39"/>
      <c r="H1" s="2"/>
      <c r="I1" s="2"/>
      <c r="J1" s="74" t="s">
        <v>92</v>
      </c>
      <c r="K1" s="74"/>
      <c r="L1" s="74"/>
      <c r="M1" s="74"/>
      <c r="N1" s="74"/>
      <c r="O1" s="74"/>
    </row>
    <row r="2" spans="1:15" ht="12.75">
      <c r="A2" s="1"/>
      <c r="B2" s="1"/>
      <c r="C2" s="2"/>
      <c r="D2" s="2"/>
      <c r="E2" s="2"/>
      <c r="F2" s="39"/>
      <c r="G2" s="39"/>
      <c r="H2" s="2"/>
      <c r="I2" s="2"/>
      <c r="J2" s="74" t="s">
        <v>102</v>
      </c>
      <c r="K2" s="74"/>
      <c r="L2" s="74"/>
      <c r="M2" s="74"/>
      <c r="N2" s="74"/>
      <c r="O2" s="74"/>
    </row>
    <row r="3" spans="1:15" ht="12.75">
      <c r="A3" s="1"/>
      <c r="B3" s="1"/>
      <c r="C3" s="3"/>
      <c r="D3" s="3"/>
      <c r="E3" s="3"/>
      <c r="F3" s="40"/>
      <c r="G3" s="40"/>
      <c r="H3" s="3"/>
      <c r="I3" s="3"/>
      <c r="J3" s="75"/>
      <c r="K3" s="75"/>
      <c r="L3" s="75"/>
      <c r="M3" s="75"/>
      <c r="N3" s="75"/>
      <c r="O3" s="75"/>
    </row>
    <row r="4" spans="1:15" ht="12.75">
      <c r="A4" s="1"/>
      <c r="B4" s="1"/>
      <c r="C4" s="2"/>
      <c r="D4" s="2"/>
      <c r="E4" s="2"/>
      <c r="F4" s="39"/>
      <c r="G4" s="39"/>
      <c r="H4" s="2"/>
      <c r="I4" s="2"/>
      <c r="J4" s="75"/>
      <c r="K4" s="75"/>
      <c r="L4" s="75"/>
      <c r="M4" s="75"/>
      <c r="N4" s="75"/>
      <c r="O4" s="75"/>
    </row>
    <row r="5" spans="1:15" ht="12.75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2.75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2.75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2.75">
      <c r="A8" s="76" t="s">
        <v>93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ht="12.75">
      <c r="A9" s="78" t="s">
        <v>3</v>
      </c>
      <c r="B9" s="78"/>
      <c r="C9" s="78"/>
      <c r="D9" s="16" t="s">
        <v>103</v>
      </c>
      <c r="E9" s="4"/>
      <c r="F9" s="79" t="s">
        <v>104</v>
      </c>
      <c r="G9" s="79"/>
      <c r="H9" s="79"/>
      <c r="I9" s="79"/>
      <c r="J9" s="79"/>
      <c r="K9" s="79"/>
      <c r="L9" s="79"/>
      <c r="M9" s="79"/>
      <c r="N9" s="79"/>
      <c r="O9" s="79"/>
    </row>
    <row r="10" spans="1:15" ht="12.75">
      <c r="A10" s="5"/>
      <c r="B10" s="1"/>
      <c r="C10" s="5"/>
      <c r="D10" s="5"/>
      <c r="E10" s="5"/>
      <c r="F10" s="39"/>
      <c r="G10" s="39"/>
      <c r="H10" s="5"/>
      <c r="I10" s="5"/>
      <c r="J10" s="5"/>
      <c r="K10" s="5"/>
      <c r="L10" s="5"/>
      <c r="M10" s="5"/>
      <c r="N10" s="5"/>
      <c r="O10" s="5"/>
    </row>
    <row r="11" spans="1:15" ht="12.75">
      <c r="A11" s="80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 t="s">
        <v>4</v>
      </c>
      <c r="O11" s="81"/>
    </row>
    <row r="12" spans="1:15" ht="18.75" customHeight="1">
      <c r="A12" s="82" t="s">
        <v>5</v>
      </c>
      <c r="B12" s="82"/>
      <c r="C12" s="82"/>
      <c r="D12" s="82"/>
      <c r="E12" s="81" t="s">
        <v>6</v>
      </c>
      <c r="F12" s="81"/>
      <c r="G12" s="46" t="s">
        <v>7</v>
      </c>
      <c r="H12" s="83" t="s">
        <v>8</v>
      </c>
      <c r="I12" s="82"/>
      <c r="J12" s="82"/>
      <c r="K12" s="82"/>
      <c r="L12" s="82"/>
      <c r="M12" s="84"/>
      <c r="N12" s="81"/>
      <c r="O12" s="81"/>
    </row>
    <row r="13" spans="1:15" ht="12.75">
      <c r="A13" s="82"/>
      <c r="B13" s="82"/>
      <c r="C13" s="82"/>
      <c r="D13" s="82"/>
      <c r="E13" s="85">
        <v>40945</v>
      </c>
      <c r="F13" s="82"/>
      <c r="G13" s="48">
        <v>5</v>
      </c>
      <c r="H13" s="47" t="s">
        <v>9</v>
      </c>
      <c r="I13" s="61">
        <v>238301652</v>
      </c>
      <c r="J13" s="47" t="s">
        <v>10</v>
      </c>
      <c r="K13" s="67">
        <f>M13*3</f>
        <v>66003558</v>
      </c>
      <c r="L13" s="47" t="s">
        <v>11</v>
      </c>
      <c r="M13" s="73">
        <v>22001186</v>
      </c>
      <c r="N13" s="17" t="s">
        <v>12</v>
      </c>
      <c r="O13" s="49">
        <v>24.53</v>
      </c>
    </row>
    <row r="14" spans="1:15" ht="12.75">
      <c r="A14" s="5"/>
      <c r="B14" s="1"/>
      <c r="C14" s="5"/>
      <c r="D14" s="5"/>
      <c r="E14" s="5"/>
      <c r="F14" s="39"/>
      <c r="G14" s="41"/>
      <c r="H14" s="6"/>
      <c r="I14" s="6"/>
      <c r="J14" s="5"/>
      <c r="K14" s="5"/>
      <c r="L14" s="5"/>
      <c r="M14" s="5"/>
      <c r="N14" s="17" t="s">
        <v>13</v>
      </c>
      <c r="O14" s="49">
        <v>22.26</v>
      </c>
    </row>
    <row r="15" spans="1:15" ht="12.75">
      <c r="A15" s="83" t="s">
        <v>14</v>
      </c>
      <c r="B15" s="83"/>
      <c r="C15" s="81" t="s">
        <v>15</v>
      </c>
      <c r="D15" s="81"/>
      <c r="E15" s="81"/>
      <c r="F15" s="82" t="s">
        <v>16</v>
      </c>
      <c r="G15" s="82"/>
      <c r="H15" s="82"/>
      <c r="I15" s="82"/>
      <c r="J15" s="82"/>
      <c r="K15" s="82"/>
      <c r="L15" s="82"/>
      <c r="M15" s="5"/>
      <c r="N15" s="17" t="s">
        <v>17</v>
      </c>
      <c r="O15" s="49">
        <v>21.78</v>
      </c>
    </row>
    <row r="16" spans="1:15" ht="12.75">
      <c r="A16" s="83"/>
      <c r="B16" s="83"/>
      <c r="C16" s="81"/>
      <c r="D16" s="81"/>
      <c r="E16" s="81"/>
      <c r="F16" s="82" t="s">
        <v>18</v>
      </c>
      <c r="G16" s="82"/>
      <c r="H16" s="82"/>
      <c r="I16" s="82" t="s">
        <v>19</v>
      </c>
      <c r="J16" s="82"/>
      <c r="K16" s="82"/>
      <c r="L16" s="82"/>
      <c r="M16" s="5"/>
      <c r="N16" s="17" t="s">
        <v>20</v>
      </c>
      <c r="O16" s="49">
        <v>19.51</v>
      </c>
    </row>
    <row r="17" spans="1:15" ht="12.75">
      <c r="A17" s="83"/>
      <c r="B17" s="83"/>
      <c r="C17" s="86">
        <f>F17+I17</f>
        <v>2235333.0700000003</v>
      </c>
      <c r="D17" s="86"/>
      <c r="E17" s="86"/>
      <c r="F17" s="86">
        <v>2103319.97</v>
      </c>
      <c r="G17" s="86"/>
      <c r="H17" s="86"/>
      <c r="I17" s="86">
        <v>132013.1</v>
      </c>
      <c r="J17" s="86"/>
      <c r="K17" s="86"/>
      <c r="L17" s="86"/>
      <c r="M17" s="5"/>
      <c r="N17" s="5"/>
      <c r="O17" s="5"/>
    </row>
    <row r="18" spans="1:15" ht="12.75">
      <c r="A18" s="87" t="s">
        <v>96</v>
      </c>
      <c r="B18" s="88"/>
      <c r="C18" s="89">
        <f>F18</f>
        <v>1649560.54</v>
      </c>
      <c r="D18" s="90"/>
      <c r="E18" s="90"/>
      <c r="F18" s="89">
        <v>1649560.54</v>
      </c>
      <c r="G18" s="90"/>
      <c r="H18" s="90"/>
      <c r="I18" s="56"/>
      <c r="J18" s="56"/>
      <c r="K18" s="56"/>
      <c r="L18" s="56"/>
      <c r="M18" s="5"/>
      <c r="N18" s="5"/>
      <c r="O18" s="5"/>
    </row>
    <row r="19" spans="1:15" ht="27" customHeight="1">
      <c r="A19" s="82" t="s">
        <v>21</v>
      </c>
      <c r="B19" s="82"/>
      <c r="C19" s="82"/>
      <c r="D19" s="67">
        <f>F17</f>
        <v>2103319.97</v>
      </c>
      <c r="E19" s="81" t="s">
        <v>22</v>
      </c>
      <c r="F19" s="81"/>
      <c r="G19" s="81"/>
      <c r="H19" s="21">
        <f>'[1]Свод'!P7</f>
        <v>0</v>
      </c>
      <c r="I19" s="91" t="s">
        <v>23</v>
      </c>
      <c r="J19" s="81"/>
      <c r="K19" s="81"/>
      <c r="L19" s="21">
        <f>'[1]Свод'!Q7</f>
        <v>0</v>
      </c>
      <c r="M19" s="5"/>
      <c r="N19" s="5"/>
      <c r="O19" s="5"/>
    </row>
    <row r="20" spans="1:15" ht="12.75">
      <c r="A20" s="7"/>
      <c r="B20" s="7"/>
      <c r="C20" s="7"/>
      <c r="D20" s="8"/>
      <c r="E20" s="9"/>
      <c r="F20" s="42"/>
      <c r="G20" s="42"/>
      <c r="H20" s="8"/>
      <c r="I20" s="10"/>
      <c r="J20" s="9"/>
      <c r="K20" s="9"/>
      <c r="L20" s="8"/>
      <c r="M20" s="5"/>
      <c r="N20" s="5"/>
      <c r="O20" s="5"/>
    </row>
    <row r="21" spans="1:15" ht="18">
      <c r="A21" s="7"/>
      <c r="B21" s="17" t="s">
        <v>24</v>
      </c>
      <c r="C21" s="17" t="s">
        <v>90</v>
      </c>
      <c r="D21" s="18" t="s">
        <v>25</v>
      </c>
      <c r="E21" s="19" t="s">
        <v>91</v>
      </c>
      <c r="F21" s="46" t="s">
        <v>26</v>
      </c>
      <c r="G21" s="69">
        <v>1209</v>
      </c>
      <c r="H21" s="21" t="s">
        <v>27</v>
      </c>
      <c r="I21" s="68">
        <v>43079</v>
      </c>
      <c r="J21" s="9"/>
      <c r="K21" s="9"/>
      <c r="L21" s="8"/>
      <c r="M21" s="5"/>
      <c r="N21" s="5"/>
      <c r="O21" s="5"/>
    </row>
    <row r="22" spans="1:15" ht="12.75">
      <c r="A22" s="5"/>
      <c r="B22" s="1"/>
      <c r="C22" s="5"/>
      <c r="D22" s="5"/>
      <c r="E22" s="5"/>
      <c r="F22" s="39"/>
      <c r="G22" s="39"/>
      <c r="H22" s="5"/>
      <c r="I22" s="5"/>
      <c r="J22" s="5"/>
      <c r="K22" s="5"/>
      <c r="L22" s="5"/>
      <c r="M22" s="5"/>
      <c r="N22" s="5"/>
      <c r="O22" s="5"/>
    </row>
    <row r="23" spans="1:15" ht="12.75">
      <c r="A23" s="92"/>
      <c r="B23" s="94" t="s">
        <v>28</v>
      </c>
      <c r="C23" s="70" t="s">
        <v>29</v>
      </c>
      <c r="D23" s="71"/>
      <c r="E23" s="72"/>
      <c r="F23" s="66" t="s">
        <v>16</v>
      </c>
      <c r="G23" s="62"/>
      <c r="H23" s="70" t="s">
        <v>30</v>
      </c>
      <c r="I23" s="71"/>
      <c r="J23" s="71"/>
      <c r="K23" s="71"/>
      <c r="L23" s="71"/>
      <c r="M23" s="71"/>
      <c r="N23" s="71"/>
      <c r="O23" s="72"/>
    </row>
    <row r="24" spans="1:15" ht="12.75">
      <c r="A24" s="93"/>
      <c r="B24" s="95"/>
      <c r="C24" s="63"/>
      <c r="D24" s="64"/>
      <c r="E24" s="65"/>
      <c r="F24" s="66" t="s">
        <v>31</v>
      </c>
      <c r="G24" s="62"/>
      <c r="H24" s="63"/>
      <c r="I24" s="64"/>
      <c r="J24" s="64"/>
      <c r="K24" s="64"/>
      <c r="L24" s="64"/>
      <c r="M24" s="64"/>
      <c r="N24" s="64"/>
      <c r="O24" s="65"/>
    </row>
    <row r="25" spans="1:15" ht="12.75">
      <c r="A25" s="22">
        <v>1</v>
      </c>
      <c r="B25" s="22">
        <v>2</v>
      </c>
      <c r="C25" s="96">
        <v>3</v>
      </c>
      <c r="D25" s="96"/>
      <c r="E25" s="96"/>
      <c r="F25" s="97">
        <v>4</v>
      </c>
      <c r="G25" s="98"/>
      <c r="H25" s="96">
        <v>5</v>
      </c>
      <c r="I25" s="96"/>
      <c r="J25" s="96"/>
      <c r="K25" s="96"/>
      <c r="L25" s="96"/>
      <c r="M25" s="96"/>
      <c r="N25" s="96"/>
      <c r="O25" s="96"/>
    </row>
    <row r="26" spans="1:15" ht="36">
      <c r="A26" s="23" t="s">
        <v>32</v>
      </c>
      <c r="B26" s="24" t="s">
        <v>33</v>
      </c>
      <c r="C26" s="99">
        <f>F26+66510285</f>
        <v>132513843</v>
      </c>
      <c r="D26" s="99"/>
      <c r="E26" s="99"/>
      <c r="F26" s="100">
        <v>66003558</v>
      </c>
      <c r="G26" s="100"/>
      <c r="H26" s="96"/>
      <c r="I26" s="96"/>
      <c r="J26" s="96"/>
      <c r="K26" s="96"/>
      <c r="L26" s="96"/>
      <c r="M26" s="96"/>
      <c r="N26" s="96"/>
      <c r="O26" s="96"/>
    </row>
    <row r="27" spans="1:15" ht="27">
      <c r="A27" s="23" t="s">
        <v>34</v>
      </c>
      <c r="B27" s="24" t="s">
        <v>35</v>
      </c>
      <c r="C27" s="99">
        <f>F27+66510285</f>
        <v>132007116</v>
      </c>
      <c r="D27" s="99"/>
      <c r="E27" s="99"/>
      <c r="F27" s="100">
        <v>65496831</v>
      </c>
      <c r="G27" s="100"/>
      <c r="H27" s="96"/>
      <c r="I27" s="96"/>
      <c r="J27" s="96"/>
      <c r="K27" s="96"/>
      <c r="L27" s="96"/>
      <c r="M27" s="96"/>
      <c r="N27" s="96"/>
      <c r="O27" s="96"/>
    </row>
    <row r="28" spans="1:15" ht="54">
      <c r="A28" s="23" t="s">
        <v>36</v>
      </c>
      <c r="B28" s="24" t="s">
        <v>37</v>
      </c>
      <c r="C28" s="99">
        <f>F28</f>
        <v>506727</v>
      </c>
      <c r="D28" s="99"/>
      <c r="E28" s="99"/>
      <c r="F28" s="100">
        <v>506727</v>
      </c>
      <c r="G28" s="100"/>
      <c r="H28" s="101" t="s">
        <v>105</v>
      </c>
      <c r="I28" s="102"/>
      <c r="J28" s="102"/>
      <c r="K28" s="102"/>
      <c r="L28" s="102"/>
      <c r="M28" s="102"/>
      <c r="N28" s="102"/>
      <c r="O28" s="103"/>
    </row>
    <row r="29" spans="1:15" ht="45">
      <c r="A29" s="25" t="s">
        <v>38</v>
      </c>
      <c r="B29" s="24" t="s">
        <v>39</v>
      </c>
      <c r="C29" s="99">
        <f>F29+66510285</f>
        <v>132007116</v>
      </c>
      <c r="D29" s="99"/>
      <c r="E29" s="99"/>
      <c r="F29" s="100">
        <v>65496831</v>
      </c>
      <c r="G29" s="100"/>
      <c r="H29" s="96"/>
      <c r="I29" s="96"/>
      <c r="J29" s="96"/>
      <c r="K29" s="96"/>
      <c r="L29" s="96"/>
      <c r="M29" s="96"/>
      <c r="N29" s="96"/>
      <c r="O29" s="96"/>
    </row>
    <row r="30" spans="1:15" ht="12.75">
      <c r="A30" s="11"/>
      <c r="B30" s="12"/>
      <c r="C30" s="13"/>
      <c r="D30" s="13"/>
      <c r="E30" s="13"/>
      <c r="F30" s="43"/>
      <c r="G30" s="43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1"/>
      <c r="B31" s="12"/>
      <c r="C31" s="13"/>
      <c r="D31" s="13"/>
      <c r="E31" s="13"/>
      <c r="F31" s="43"/>
      <c r="G31" s="43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1"/>
      <c r="B32" s="12"/>
      <c r="C32" s="13"/>
      <c r="D32" s="13"/>
      <c r="E32" s="13"/>
      <c r="F32" s="43"/>
      <c r="G32" s="43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1"/>
      <c r="B33" s="12"/>
      <c r="C33" s="13"/>
      <c r="D33" s="13"/>
      <c r="E33" s="13"/>
      <c r="F33" s="43"/>
      <c r="G33" s="43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1"/>
      <c r="B34" s="12"/>
      <c r="C34" s="13"/>
      <c r="D34" s="13"/>
      <c r="E34" s="13"/>
      <c r="F34" s="43"/>
      <c r="G34" s="43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1"/>
      <c r="B35" s="12"/>
      <c r="C35" s="13"/>
      <c r="D35" s="13"/>
      <c r="E35" s="13"/>
      <c r="F35" s="43"/>
      <c r="G35" s="43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1"/>
      <c r="B36" s="12"/>
      <c r="C36" s="13"/>
      <c r="D36" s="13"/>
      <c r="E36" s="13"/>
      <c r="F36" s="43"/>
      <c r="G36" s="43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1"/>
      <c r="B37" s="12"/>
      <c r="C37" s="13"/>
      <c r="D37" s="13"/>
      <c r="E37" s="13"/>
      <c r="F37" s="43"/>
      <c r="G37" s="43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1"/>
      <c r="B38" s="12"/>
      <c r="C38" s="13"/>
      <c r="D38" s="13"/>
      <c r="E38" s="13"/>
      <c r="F38" s="43"/>
      <c r="G38" s="43"/>
      <c r="H38" s="14"/>
      <c r="I38" s="14"/>
      <c r="J38" s="14"/>
      <c r="K38" s="14"/>
      <c r="L38" s="14"/>
      <c r="M38" s="14"/>
      <c r="N38" s="14"/>
      <c r="O38" s="14"/>
    </row>
    <row r="39" spans="1:15" ht="12.75">
      <c r="A39" s="11"/>
      <c r="C39" s="13"/>
      <c r="D39" s="13"/>
      <c r="E39" s="13"/>
      <c r="F39" s="43"/>
      <c r="G39" s="43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1"/>
      <c r="B40" s="57"/>
      <c r="C40" s="13"/>
      <c r="D40" s="13"/>
      <c r="E40" s="13"/>
      <c r="F40" s="43"/>
      <c r="G40" s="43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5"/>
      <c r="B41" s="1"/>
      <c r="C41" s="5"/>
      <c r="D41" s="5"/>
      <c r="E41" s="5"/>
      <c r="F41" s="41"/>
      <c r="G41" s="41"/>
      <c r="H41" s="5"/>
      <c r="I41" s="5"/>
      <c r="J41" s="5"/>
      <c r="K41" s="5"/>
      <c r="L41" s="5"/>
      <c r="M41" s="6"/>
      <c r="N41" s="6"/>
      <c r="O41" s="6"/>
    </row>
    <row r="42" spans="1:15" ht="12.75">
      <c r="A42" s="96"/>
      <c r="B42" s="81" t="s">
        <v>28</v>
      </c>
      <c r="C42" s="104" t="s">
        <v>29</v>
      </c>
      <c r="D42" s="104"/>
      <c r="E42" s="104"/>
      <c r="F42" s="105" t="s">
        <v>40</v>
      </c>
      <c r="G42" s="105"/>
      <c r="H42" s="96" t="s">
        <v>16</v>
      </c>
      <c r="I42" s="96"/>
      <c r="J42" s="96"/>
      <c r="K42" s="96"/>
      <c r="L42" s="96"/>
      <c r="M42" s="96" t="s">
        <v>41</v>
      </c>
      <c r="N42" s="96"/>
      <c r="O42" s="96"/>
    </row>
    <row r="43" spans="1:15" ht="12.75">
      <c r="A43" s="96"/>
      <c r="B43" s="81"/>
      <c r="C43" s="104"/>
      <c r="D43" s="104"/>
      <c r="E43" s="104"/>
      <c r="F43" s="105" t="s">
        <v>31</v>
      </c>
      <c r="G43" s="105"/>
      <c r="H43" s="96" t="s">
        <v>42</v>
      </c>
      <c r="I43" s="96"/>
      <c r="J43" s="96" t="s">
        <v>43</v>
      </c>
      <c r="K43" s="96"/>
      <c r="L43" s="96"/>
      <c r="M43" s="96" t="s">
        <v>44</v>
      </c>
      <c r="N43" s="96"/>
      <c r="O43" s="96"/>
    </row>
    <row r="44" spans="1:15" ht="12.75">
      <c r="A44" s="22">
        <v>1</v>
      </c>
      <c r="B44" s="22">
        <v>2</v>
      </c>
      <c r="C44" s="96">
        <v>3</v>
      </c>
      <c r="D44" s="96"/>
      <c r="E44" s="96"/>
      <c r="F44" s="105">
        <v>4</v>
      </c>
      <c r="G44" s="105"/>
      <c r="H44" s="96" t="s">
        <v>45</v>
      </c>
      <c r="I44" s="96"/>
      <c r="J44" s="96" t="s">
        <v>46</v>
      </c>
      <c r="K44" s="96"/>
      <c r="L44" s="96"/>
      <c r="M44" s="96">
        <v>5</v>
      </c>
      <c r="N44" s="96"/>
      <c r="O44" s="96"/>
    </row>
    <row r="45" spans="1:15" ht="12.75">
      <c r="A45" s="106" t="s">
        <v>47</v>
      </c>
      <c r="B45" s="20" t="s">
        <v>48</v>
      </c>
      <c r="C45" s="107">
        <f>SUM(C48:E62)</f>
        <v>290477477.41734</v>
      </c>
      <c r="D45" s="107"/>
      <c r="E45" s="107"/>
      <c r="F45" s="108">
        <f>SUM(F48:G62)</f>
        <v>144732011.70867</v>
      </c>
      <c r="G45" s="108"/>
      <c r="H45" s="107">
        <f>H48</f>
        <v>19344416.26</v>
      </c>
      <c r="I45" s="107"/>
      <c r="J45" s="107">
        <f>J49+J50+J51+J52+J53+J54+J55+J56+J57+J58+J59+J60+J61</f>
        <v>125387595.44867</v>
      </c>
      <c r="K45" s="107"/>
      <c r="L45" s="107"/>
      <c r="M45" s="109"/>
      <c r="N45" s="96"/>
      <c r="O45" s="96"/>
    </row>
    <row r="46" spans="1:15" ht="54">
      <c r="A46" s="106"/>
      <c r="B46" s="28" t="s">
        <v>49</v>
      </c>
      <c r="C46" s="107"/>
      <c r="D46" s="107"/>
      <c r="E46" s="107"/>
      <c r="F46" s="108"/>
      <c r="G46" s="108"/>
      <c r="H46" s="107"/>
      <c r="I46" s="107"/>
      <c r="J46" s="107"/>
      <c r="K46" s="107"/>
      <c r="L46" s="107"/>
      <c r="M46" s="96"/>
      <c r="N46" s="96"/>
      <c r="O46" s="96"/>
    </row>
    <row r="47" spans="1:15" ht="12.75">
      <c r="A47" s="27"/>
      <c r="B47" s="28" t="s">
        <v>50</v>
      </c>
      <c r="C47" s="107"/>
      <c r="D47" s="107"/>
      <c r="E47" s="107"/>
      <c r="F47" s="108"/>
      <c r="G47" s="110"/>
      <c r="H47" s="107"/>
      <c r="I47" s="107"/>
      <c r="J47" s="107"/>
      <c r="K47" s="111"/>
      <c r="L47" s="111"/>
      <c r="M47" s="96"/>
      <c r="N47" s="96"/>
      <c r="O47" s="96"/>
    </row>
    <row r="48" spans="1:15" ht="36">
      <c r="A48" s="29" t="s">
        <v>51</v>
      </c>
      <c r="B48" s="28" t="s">
        <v>52</v>
      </c>
      <c r="C48" s="107">
        <f>F48*2</f>
        <v>38688832.52</v>
      </c>
      <c r="D48" s="107"/>
      <c r="E48" s="107"/>
      <c r="F48" s="114">
        <v>19344416.26</v>
      </c>
      <c r="G48" s="115"/>
      <c r="H48" s="107">
        <f>F48</f>
        <v>19344416.26</v>
      </c>
      <c r="I48" s="107"/>
      <c r="J48" s="107"/>
      <c r="K48" s="111"/>
      <c r="L48" s="111"/>
      <c r="M48" s="96"/>
      <c r="N48" s="96"/>
      <c r="O48" s="96"/>
    </row>
    <row r="49" spans="1:15" ht="63">
      <c r="A49" s="29" t="s">
        <v>53</v>
      </c>
      <c r="B49" s="28" t="s">
        <v>54</v>
      </c>
      <c r="C49" s="107">
        <f>F49*2</f>
        <v>40969255.2</v>
      </c>
      <c r="D49" s="107"/>
      <c r="E49" s="107"/>
      <c r="F49" s="112">
        <v>20484627.6</v>
      </c>
      <c r="G49" s="113"/>
      <c r="H49" s="107"/>
      <c r="I49" s="107"/>
      <c r="J49" s="107">
        <f>F49</f>
        <v>20484627.6</v>
      </c>
      <c r="K49" s="111"/>
      <c r="L49" s="111"/>
      <c r="M49" s="96"/>
      <c r="N49" s="96"/>
      <c r="O49" s="96"/>
    </row>
    <row r="50" spans="1:15" ht="36">
      <c r="A50" s="30" t="s">
        <v>55</v>
      </c>
      <c r="B50" s="31" t="s">
        <v>56</v>
      </c>
      <c r="C50" s="107">
        <f>F50*2</f>
        <v>23131340.7</v>
      </c>
      <c r="D50" s="107"/>
      <c r="E50" s="107"/>
      <c r="F50" s="112">
        <v>11565670.35</v>
      </c>
      <c r="G50" s="113"/>
      <c r="H50" s="107"/>
      <c r="I50" s="107"/>
      <c r="J50" s="107">
        <f aca="true" t="shared" si="0" ref="J50:J62">F50</f>
        <v>11565670.35</v>
      </c>
      <c r="K50" s="111"/>
      <c r="L50" s="111"/>
      <c r="M50" s="116"/>
      <c r="N50" s="93"/>
      <c r="O50" s="93"/>
    </row>
    <row r="51" spans="1:15" ht="36">
      <c r="A51" s="32" t="s">
        <v>57</v>
      </c>
      <c r="B51" s="28" t="s">
        <v>58</v>
      </c>
      <c r="C51" s="107">
        <f>F51*2</f>
        <v>13528102.5</v>
      </c>
      <c r="D51" s="107"/>
      <c r="E51" s="107"/>
      <c r="F51" s="112">
        <v>6764051.25</v>
      </c>
      <c r="G51" s="113"/>
      <c r="H51" s="107"/>
      <c r="I51" s="107"/>
      <c r="J51" s="107">
        <f t="shared" si="0"/>
        <v>6764051.25</v>
      </c>
      <c r="K51" s="111"/>
      <c r="L51" s="111"/>
      <c r="M51" s="109"/>
      <c r="N51" s="96"/>
      <c r="O51" s="96"/>
    </row>
    <row r="52" spans="1:15" ht="54">
      <c r="A52" s="32" t="s">
        <v>59</v>
      </c>
      <c r="B52" s="28" t="s">
        <v>60</v>
      </c>
      <c r="C52" s="107">
        <f>F52</f>
        <v>0</v>
      </c>
      <c r="D52" s="107"/>
      <c r="E52" s="107"/>
      <c r="F52" s="112">
        <v>0</v>
      </c>
      <c r="G52" s="113"/>
      <c r="H52" s="107"/>
      <c r="I52" s="107"/>
      <c r="J52" s="107">
        <f t="shared" si="0"/>
        <v>0</v>
      </c>
      <c r="K52" s="111"/>
      <c r="L52" s="111"/>
      <c r="M52" s="109"/>
      <c r="N52" s="96"/>
      <c r="O52" s="96"/>
    </row>
    <row r="53" spans="1:15" ht="63">
      <c r="A53" s="32" t="s">
        <v>61</v>
      </c>
      <c r="B53" s="28" t="s">
        <v>62</v>
      </c>
      <c r="C53" s="107">
        <f>F53*2</f>
        <v>65083284.91734</v>
      </c>
      <c r="D53" s="107"/>
      <c r="E53" s="107"/>
      <c r="F53" s="112">
        <v>32541642.45867</v>
      </c>
      <c r="G53" s="113"/>
      <c r="H53" s="107"/>
      <c r="I53" s="107"/>
      <c r="J53" s="107">
        <f t="shared" si="0"/>
        <v>32541642.45867</v>
      </c>
      <c r="K53" s="111"/>
      <c r="L53" s="111"/>
      <c r="M53" s="109"/>
      <c r="N53" s="96"/>
      <c r="O53" s="96"/>
    </row>
    <row r="54" spans="1:15" ht="72">
      <c r="A54" s="32" t="s">
        <v>63</v>
      </c>
      <c r="B54" s="28" t="s">
        <v>64</v>
      </c>
      <c r="C54" s="107">
        <f aca="true" t="shared" si="1" ref="C54:C61">F54*2</f>
        <v>25684396.7</v>
      </c>
      <c r="D54" s="107"/>
      <c r="E54" s="107"/>
      <c r="F54" s="112">
        <v>12842198.35</v>
      </c>
      <c r="G54" s="113"/>
      <c r="H54" s="107"/>
      <c r="I54" s="107"/>
      <c r="J54" s="107">
        <f t="shared" si="0"/>
        <v>12842198.35</v>
      </c>
      <c r="K54" s="111"/>
      <c r="L54" s="111"/>
      <c r="M54" s="96"/>
      <c r="N54" s="96"/>
      <c r="O54" s="96"/>
    </row>
    <row r="55" spans="1:15" ht="63.75" thickBot="1">
      <c r="A55" s="32" t="s">
        <v>65</v>
      </c>
      <c r="B55" s="28" t="s">
        <v>66</v>
      </c>
      <c r="C55" s="107">
        <f t="shared" si="1"/>
        <v>8403570.84</v>
      </c>
      <c r="D55" s="107"/>
      <c r="E55" s="107"/>
      <c r="F55" s="117">
        <v>4201785.42</v>
      </c>
      <c r="G55" s="118"/>
      <c r="H55" s="107"/>
      <c r="I55" s="107"/>
      <c r="J55" s="107">
        <f t="shared" si="0"/>
        <v>4201785.42</v>
      </c>
      <c r="K55" s="111"/>
      <c r="L55" s="111"/>
      <c r="M55" s="96"/>
      <c r="N55" s="96"/>
      <c r="O55" s="96"/>
    </row>
    <row r="56" spans="1:15" ht="55.5" thickBot="1" thickTop="1">
      <c r="A56" s="32" t="s">
        <v>67</v>
      </c>
      <c r="B56" s="28" t="s">
        <v>68</v>
      </c>
      <c r="C56" s="107">
        <f t="shared" si="1"/>
        <v>12730518.92</v>
      </c>
      <c r="D56" s="107"/>
      <c r="E56" s="107"/>
      <c r="F56" s="119">
        <v>6365259.46</v>
      </c>
      <c r="G56" s="120"/>
      <c r="H56" s="107"/>
      <c r="I56" s="107"/>
      <c r="J56" s="107">
        <f t="shared" si="0"/>
        <v>6365259.46</v>
      </c>
      <c r="K56" s="111"/>
      <c r="L56" s="111"/>
      <c r="M56" s="96"/>
      <c r="N56" s="96"/>
      <c r="O56" s="96"/>
    </row>
    <row r="57" spans="1:15" ht="64.5" thickBot="1" thickTop="1">
      <c r="A57" s="32" t="s">
        <v>69</v>
      </c>
      <c r="B57" s="28" t="s">
        <v>70</v>
      </c>
      <c r="C57" s="107">
        <f t="shared" si="1"/>
        <v>7128393.88</v>
      </c>
      <c r="D57" s="107"/>
      <c r="E57" s="107"/>
      <c r="F57" s="119">
        <v>3564196.94</v>
      </c>
      <c r="G57" s="120"/>
      <c r="H57" s="107"/>
      <c r="I57" s="107"/>
      <c r="J57" s="107">
        <f t="shared" si="0"/>
        <v>3564196.94</v>
      </c>
      <c r="K57" s="111"/>
      <c r="L57" s="111"/>
      <c r="M57" s="96"/>
      <c r="N57" s="96"/>
      <c r="O57" s="96"/>
    </row>
    <row r="58" spans="1:15" ht="45.75" thickTop="1">
      <c r="A58" s="32" t="s">
        <v>71</v>
      </c>
      <c r="B58" s="28" t="s">
        <v>72</v>
      </c>
      <c r="C58" s="107">
        <f t="shared" si="1"/>
        <v>3514317.32</v>
      </c>
      <c r="D58" s="107"/>
      <c r="E58" s="107"/>
      <c r="F58" s="126">
        <v>1757158.66</v>
      </c>
      <c r="G58" s="127"/>
      <c r="H58" s="128"/>
      <c r="I58" s="128"/>
      <c r="J58" s="107">
        <f t="shared" si="0"/>
        <v>1757158.66</v>
      </c>
      <c r="K58" s="111"/>
      <c r="L58" s="111"/>
      <c r="M58" s="96"/>
      <c r="N58" s="96"/>
      <c r="O58" s="96"/>
    </row>
    <row r="59" spans="1:15" ht="63">
      <c r="A59" s="32" t="s">
        <v>73</v>
      </c>
      <c r="B59" s="28" t="s">
        <v>74</v>
      </c>
      <c r="C59" s="121">
        <f>F59+6392801.35</f>
        <v>12339682.94</v>
      </c>
      <c r="D59" s="122"/>
      <c r="E59" s="123"/>
      <c r="F59" s="124">
        <v>5946881.59</v>
      </c>
      <c r="G59" s="125"/>
      <c r="H59" s="107"/>
      <c r="I59" s="107"/>
      <c r="J59" s="107">
        <f t="shared" si="0"/>
        <v>5946881.59</v>
      </c>
      <c r="K59" s="111"/>
      <c r="L59" s="111"/>
      <c r="M59" s="96"/>
      <c r="N59" s="96"/>
      <c r="O59" s="96"/>
    </row>
    <row r="60" spans="1:15" ht="36">
      <c r="A60" s="50" t="s">
        <v>75</v>
      </c>
      <c r="B60" s="26" t="s">
        <v>76</v>
      </c>
      <c r="C60" s="107">
        <f>F60+7975782.21</f>
        <v>15384030.18</v>
      </c>
      <c r="D60" s="107"/>
      <c r="E60" s="107"/>
      <c r="F60" s="112">
        <v>7408247.97</v>
      </c>
      <c r="G60" s="113"/>
      <c r="H60" s="107"/>
      <c r="I60" s="107"/>
      <c r="J60" s="107">
        <f t="shared" si="0"/>
        <v>7408247.97</v>
      </c>
      <c r="K60" s="111"/>
      <c r="L60" s="111"/>
      <c r="M60" s="96"/>
      <c r="N60" s="96"/>
      <c r="O60" s="96"/>
    </row>
    <row r="61" spans="1:15" ht="45">
      <c r="A61" s="32" t="s">
        <v>77</v>
      </c>
      <c r="B61" s="28" t="s">
        <v>78</v>
      </c>
      <c r="C61" s="107">
        <f t="shared" si="1"/>
        <v>23891750.8</v>
      </c>
      <c r="D61" s="107"/>
      <c r="E61" s="107"/>
      <c r="F61" s="112">
        <v>11945875.4</v>
      </c>
      <c r="G61" s="113"/>
      <c r="H61" s="107"/>
      <c r="I61" s="107"/>
      <c r="J61" s="107">
        <f t="shared" si="0"/>
        <v>11945875.4</v>
      </c>
      <c r="K61" s="111"/>
      <c r="L61" s="111"/>
      <c r="M61" s="92"/>
      <c r="N61" s="92"/>
      <c r="O61" s="92"/>
    </row>
    <row r="62" spans="1:15" ht="63">
      <c r="A62" s="25" t="s">
        <v>79</v>
      </c>
      <c r="B62" s="28" t="s">
        <v>80</v>
      </c>
      <c r="C62" s="107">
        <f>F62</f>
        <v>0</v>
      </c>
      <c r="D62" s="107"/>
      <c r="E62" s="107"/>
      <c r="F62" s="108">
        <v>0</v>
      </c>
      <c r="G62" s="108"/>
      <c r="H62" s="107"/>
      <c r="I62" s="107"/>
      <c r="J62" s="107">
        <f t="shared" si="0"/>
        <v>0</v>
      </c>
      <c r="K62" s="111"/>
      <c r="L62" s="111"/>
      <c r="M62" s="96"/>
      <c r="N62" s="96"/>
      <c r="O62" s="96"/>
    </row>
    <row r="63" spans="1:15" ht="23.25" customHeight="1">
      <c r="A63" s="32"/>
      <c r="B63" s="38" t="s">
        <v>95</v>
      </c>
      <c r="C63" s="129">
        <f>F63</f>
        <v>0</v>
      </c>
      <c r="D63" s="130"/>
      <c r="E63" s="130"/>
      <c r="F63" s="108">
        <v>0</v>
      </c>
      <c r="G63" s="108"/>
      <c r="H63" s="107"/>
      <c r="I63" s="107"/>
      <c r="J63" s="107">
        <f>F63</f>
        <v>0</v>
      </c>
      <c r="K63" s="111"/>
      <c r="L63" s="111"/>
      <c r="M63" s="96"/>
      <c r="N63" s="96"/>
      <c r="O63" s="96"/>
    </row>
    <row r="64" spans="1:15" ht="12.75">
      <c r="A64" s="82" t="s">
        <v>81</v>
      </c>
      <c r="B64" s="104" t="s">
        <v>82</v>
      </c>
      <c r="C64" s="131"/>
      <c r="D64" s="131"/>
      <c r="E64" s="131"/>
      <c r="F64" s="131"/>
      <c r="G64" s="131"/>
      <c r="H64" s="131" t="s">
        <v>83</v>
      </c>
      <c r="I64" s="132">
        <v>646980864.84</v>
      </c>
      <c r="J64" s="133"/>
      <c r="K64" s="134" t="s">
        <v>16</v>
      </c>
      <c r="L64" s="134"/>
      <c r="M64" s="135"/>
      <c r="N64" s="135"/>
      <c r="O64" s="135"/>
    </row>
    <row r="65" spans="1:15" ht="12.75">
      <c r="A65" s="82"/>
      <c r="B65" s="104"/>
      <c r="C65" s="104"/>
      <c r="D65" s="104"/>
      <c r="E65" s="104"/>
      <c r="F65" s="104"/>
      <c r="G65" s="104"/>
      <c r="H65" s="104"/>
      <c r="I65" s="133"/>
      <c r="J65" s="133"/>
      <c r="K65" s="133" t="s">
        <v>84</v>
      </c>
      <c r="L65" s="133"/>
      <c r="M65" s="59">
        <f>I64/4</f>
        <v>161745216.21</v>
      </c>
      <c r="N65" s="60" t="s">
        <v>11</v>
      </c>
      <c r="O65" s="59">
        <f>M65/3</f>
        <v>53915072.07</v>
      </c>
    </row>
    <row r="66" spans="1:15" ht="12.75">
      <c r="A66" s="82"/>
      <c r="B66" s="96" t="s">
        <v>85</v>
      </c>
      <c r="C66" s="96"/>
      <c r="D66" s="96"/>
      <c r="E66" s="96"/>
      <c r="F66" s="96"/>
      <c r="G66" s="96"/>
      <c r="H66" s="32" t="s">
        <v>83</v>
      </c>
      <c r="I66" s="133">
        <v>602981862.84</v>
      </c>
      <c r="J66" s="133"/>
      <c r="K66" s="133" t="s">
        <v>84</v>
      </c>
      <c r="L66" s="133"/>
      <c r="M66" s="59">
        <v>150745465.71</v>
      </c>
      <c r="N66" s="59" t="s">
        <v>11</v>
      </c>
      <c r="O66" s="59">
        <f>M66/3</f>
        <v>50248488.57</v>
      </c>
    </row>
    <row r="67" spans="1:15" ht="12.75">
      <c r="A67" s="33"/>
      <c r="B67" s="15"/>
      <c r="C67" s="15"/>
      <c r="D67" s="15"/>
      <c r="E67" s="15"/>
      <c r="F67" s="41"/>
      <c r="G67" s="41"/>
      <c r="H67" s="15"/>
      <c r="I67" s="15"/>
      <c r="J67" s="15"/>
      <c r="K67" s="15"/>
      <c r="L67" s="15"/>
      <c r="M67" s="15"/>
      <c r="N67" s="15"/>
      <c r="O67" s="34"/>
    </row>
    <row r="68" spans="1:15" ht="12.75">
      <c r="A68" s="33"/>
      <c r="B68" s="136" t="s">
        <v>86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5"/>
      <c r="O68" s="34"/>
    </row>
    <row r="69" spans="1:15" ht="12.75">
      <c r="A69" s="33"/>
      <c r="B69" s="136" t="s">
        <v>87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5"/>
      <c r="O69" s="34"/>
    </row>
    <row r="70" spans="1:15" ht="12.75">
      <c r="A70" s="33"/>
      <c r="B70" s="136" t="s">
        <v>88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5"/>
      <c r="O70" s="34"/>
    </row>
    <row r="71" spans="1:15" ht="12.75">
      <c r="A71" s="33"/>
      <c r="B71" s="15"/>
      <c r="C71" s="15"/>
      <c r="D71" s="15"/>
      <c r="E71" s="15"/>
      <c r="F71" s="41"/>
      <c r="G71" s="41"/>
      <c r="H71" s="15"/>
      <c r="I71" s="15"/>
      <c r="J71" s="15"/>
      <c r="K71" s="15"/>
      <c r="L71" s="15"/>
      <c r="M71" s="15"/>
      <c r="N71" s="15"/>
      <c r="O71" s="34"/>
    </row>
    <row r="72" spans="1:15" s="55" customFormat="1" ht="12.75" customHeight="1">
      <c r="A72" s="51"/>
      <c r="B72" s="137" t="s">
        <v>97</v>
      </c>
      <c r="C72" s="137"/>
      <c r="D72" s="137"/>
      <c r="E72" s="52"/>
      <c r="F72" s="53"/>
      <c r="G72" s="53" t="s">
        <v>99</v>
      </c>
      <c r="H72" s="138" t="s">
        <v>100</v>
      </c>
      <c r="I72" s="139"/>
      <c r="J72" s="52"/>
      <c r="K72" s="52"/>
      <c r="L72" s="52"/>
      <c r="M72" s="52"/>
      <c r="N72" s="52"/>
      <c r="O72" s="54"/>
    </row>
    <row r="73" spans="1:15" s="55" customFormat="1" ht="14.25" customHeight="1">
      <c r="A73" s="51"/>
      <c r="B73" s="137" t="s">
        <v>98</v>
      </c>
      <c r="C73" s="137"/>
      <c r="D73" s="137"/>
      <c r="E73" s="52"/>
      <c r="F73" s="53"/>
      <c r="G73" s="53" t="s">
        <v>99</v>
      </c>
      <c r="H73" s="138" t="s">
        <v>101</v>
      </c>
      <c r="I73" s="139"/>
      <c r="J73" s="52"/>
      <c r="K73" s="52"/>
      <c r="L73" s="52"/>
      <c r="M73" s="52"/>
      <c r="N73" s="52"/>
      <c r="O73" s="54"/>
    </row>
    <row r="74" spans="1:15" ht="12.75">
      <c r="A74" s="33"/>
      <c r="B74" s="15" t="s">
        <v>89</v>
      </c>
      <c r="C74" s="15"/>
      <c r="D74" s="15"/>
      <c r="E74" s="15"/>
      <c r="F74" s="41"/>
      <c r="G74" s="41"/>
      <c r="H74" s="15"/>
      <c r="I74" s="15"/>
      <c r="J74" s="15"/>
      <c r="K74" s="15"/>
      <c r="L74" s="15"/>
      <c r="M74" s="15"/>
      <c r="N74" s="15"/>
      <c r="O74" s="34"/>
    </row>
    <row r="75" spans="1:15" ht="12.75">
      <c r="A75" s="33"/>
      <c r="B75" s="15"/>
      <c r="C75" s="15"/>
      <c r="D75" s="15"/>
      <c r="E75" s="15"/>
      <c r="F75" s="41"/>
      <c r="G75" s="41"/>
      <c r="H75" s="15"/>
      <c r="I75" s="15"/>
      <c r="J75" s="140"/>
      <c r="K75" s="140"/>
      <c r="L75" s="140"/>
      <c r="M75" s="140"/>
      <c r="N75" s="140"/>
      <c r="O75" s="34"/>
    </row>
    <row r="76" spans="1:15" ht="12.75">
      <c r="A76" s="35"/>
      <c r="B76" s="36"/>
      <c r="C76" s="36"/>
      <c r="D76" s="36"/>
      <c r="E76" s="36"/>
      <c r="F76" s="44"/>
      <c r="G76" s="44"/>
      <c r="H76" s="36"/>
      <c r="I76" s="36"/>
      <c r="J76" s="141"/>
      <c r="K76" s="141"/>
      <c r="L76" s="141"/>
      <c r="M76" s="141"/>
      <c r="N76" s="141"/>
      <c r="O76" s="37"/>
    </row>
    <row r="79" ht="12.75">
      <c r="G79" s="58"/>
    </row>
  </sheetData>
  <mergeCells count="175">
    <mergeCell ref="B73:D73"/>
    <mergeCell ref="H73:I73"/>
    <mergeCell ref="J75:N75"/>
    <mergeCell ref="J76:N76"/>
    <mergeCell ref="B68:M68"/>
    <mergeCell ref="B69:M69"/>
    <mergeCell ref="B70:M70"/>
    <mergeCell ref="B72:D72"/>
    <mergeCell ref="H72:I72"/>
    <mergeCell ref="K64:O64"/>
    <mergeCell ref="K65:L65"/>
    <mergeCell ref="B66:G66"/>
    <mergeCell ref="I66:J66"/>
    <mergeCell ref="K66:L66"/>
    <mergeCell ref="A64:A66"/>
    <mergeCell ref="B64:G65"/>
    <mergeCell ref="H64:H65"/>
    <mergeCell ref="I64:J65"/>
    <mergeCell ref="M62:O62"/>
    <mergeCell ref="C63:E63"/>
    <mergeCell ref="F63:G63"/>
    <mergeCell ref="H63:I63"/>
    <mergeCell ref="J63:L63"/>
    <mergeCell ref="M63:O63"/>
    <mergeCell ref="C62:E62"/>
    <mergeCell ref="F62:G62"/>
    <mergeCell ref="H62:I62"/>
    <mergeCell ref="J62:L62"/>
    <mergeCell ref="M60:O60"/>
    <mergeCell ref="C61:E61"/>
    <mergeCell ref="F61:G61"/>
    <mergeCell ref="H61:I61"/>
    <mergeCell ref="J61:L61"/>
    <mergeCell ref="M61:O61"/>
    <mergeCell ref="C60:E60"/>
    <mergeCell ref="F60:G60"/>
    <mergeCell ref="H60:I60"/>
    <mergeCell ref="J60:L60"/>
    <mergeCell ref="M58:O58"/>
    <mergeCell ref="C59:E59"/>
    <mergeCell ref="F59:G59"/>
    <mergeCell ref="H59:I59"/>
    <mergeCell ref="J59:L59"/>
    <mergeCell ref="M59:O59"/>
    <mergeCell ref="C58:E58"/>
    <mergeCell ref="F58:G58"/>
    <mergeCell ref="H58:I58"/>
    <mergeCell ref="J58:L58"/>
    <mergeCell ref="M56:O56"/>
    <mergeCell ref="C57:E57"/>
    <mergeCell ref="F57:G57"/>
    <mergeCell ref="H57:I57"/>
    <mergeCell ref="J57:L57"/>
    <mergeCell ref="M57:O57"/>
    <mergeCell ref="C56:E56"/>
    <mergeCell ref="F56:G56"/>
    <mergeCell ref="H56:I56"/>
    <mergeCell ref="J56:L56"/>
    <mergeCell ref="M54:O54"/>
    <mergeCell ref="C55:E55"/>
    <mergeCell ref="F55:G55"/>
    <mergeCell ref="H55:I55"/>
    <mergeCell ref="J55:L55"/>
    <mergeCell ref="M55:O55"/>
    <mergeCell ref="C54:E54"/>
    <mergeCell ref="F54:G54"/>
    <mergeCell ref="H54:I54"/>
    <mergeCell ref="J54:L54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J45:L46"/>
    <mergeCell ref="M45:O46"/>
    <mergeCell ref="C47:E47"/>
    <mergeCell ref="F47:G47"/>
    <mergeCell ref="H47:I47"/>
    <mergeCell ref="J47:L47"/>
    <mergeCell ref="M47:O47"/>
    <mergeCell ref="A45:A46"/>
    <mergeCell ref="C45:E46"/>
    <mergeCell ref="F45:G46"/>
    <mergeCell ref="H45:I46"/>
    <mergeCell ref="H43:I43"/>
    <mergeCell ref="J43:L43"/>
    <mergeCell ref="M43:O43"/>
    <mergeCell ref="C44:E44"/>
    <mergeCell ref="F44:G44"/>
    <mergeCell ref="H44:I44"/>
    <mergeCell ref="J44:L44"/>
    <mergeCell ref="M44:O44"/>
    <mergeCell ref="C29:E29"/>
    <mergeCell ref="F29:G29"/>
    <mergeCell ref="H29:O29"/>
    <mergeCell ref="A42:A43"/>
    <mergeCell ref="B42:B43"/>
    <mergeCell ref="C42:E43"/>
    <mergeCell ref="F42:G42"/>
    <mergeCell ref="H42:L42"/>
    <mergeCell ref="M42:O42"/>
    <mergeCell ref="F43:G43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I19:K19"/>
    <mergeCell ref="A23:A24"/>
    <mergeCell ref="B23:B24"/>
    <mergeCell ref="C23:E24"/>
    <mergeCell ref="F23:G23"/>
    <mergeCell ref="H23:O24"/>
    <mergeCell ref="F24:G24"/>
    <mergeCell ref="A18:B18"/>
    <mergeCell ref="C18:E18"/>
    <mergeCell ref="F18:H18"/>
    <mergeCell ref="A19:C19"/>
    <mergeCell ref="E19:G19"/>
    <mergeCell ref="A15:B17"/>
    <mergeCell ref="C15:E16"/>
    <mergeCell ref="F15:L15"/>
    <mergeCell ref="F16:H16"/>
    <mergeCell ref="I16:L16"/>
    <mergeCell ref="C17:E17"/>
    <mergeCell ref="F17:H17"/>
    <mergeCell ref="I17:L17"/>
    <mergeCell ref="A9:C9"/>
    <mergeCell ref="F9:O9"/>
    <mergeCell ref="A11:M11"/>
    <mergeCell ref="N11:O12"/>
    <mergeCell ref="A12:D13"/>
    <mergeCell ref="E12:F12"/>
    <mergeCell ref="H12:M12"/>
    <mergeCell ref="E13:F13"/>
    <mergeCell ref="A5:O5"/>
    <mergeCell ref="A6:O6"/>
    <mergeCell ref="A7:O7"/>
    <mergeCell ref="A8:O8"/>
    <mergeCell ref="J1:O1"/>
    <mergeCell ref="J2:O2"/>
    <mergeCell ref="J3:O3"/>
    <mergeCell ref="J4:O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2012-07-17T13:36:09Z</cp:lastPrinted>
  <dcterms:created xsi:type="dcterms:W3CDTF">1996-10-08T23:32:33Z</dcterms:created>
  <dcterms:modified xsi:type="dcterms:W3CDTF">2012-08-06T07:59:58Z</dcterms:modified>
  <cp:category/>
  <cp:version/>
  <cp:contentType/>
  <cp:contentStatus/>
</cp:coreProperties>
</file>